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72" windowWidth="15600" windowHeight="7392"/>
  </bookViews>
  <sheets>
    <sheet name="je Kasten" sheetId="3" r:id="rId1"/>
    <sheet name="Arten" sheetId="4" r:id="rId2"/>
  </sheets>
  <calcPr calcId="145621"/>
</workbook>
</file>

<file path=xl/calcChain.xml><?xml version="1.0" encoding="utf-8"?>
<calcChain xmlns="http://schemas.openxmlformats.org/spreadsheetml/2006/main">
  <c r="F8" i="3" l="1"/>
  <c r="F15" i="3" l="1"/>
  <c r="F22" i="3"/>
  <c r="F23" i="3"/>
  <c r="F2" i="3" l="1"/>
  <c r="F26" i="3" s="1"/>
  <c r="F30" i="3" l="1"/>
  <c r="F32" i="3" l="1"/>
  <c r="F31" i="3"/>
</calcChain>
</file>

<file path=xl/sharedStrings.xml><?xml version="1.0" encoding="utf-8"?>
<sst xmlns="http://schemas.openxmlformats.org/spreadsheetml/2006/main" count="169" uniqueCount="127">
  <si>
    <t>Wuchsstärke</t>
  </si>
  <si>
    <t>Laufzeit in Monaten</t>
  </si>
  <si>
    <t>Dosierung in g Dünger je l Substrat</t>
  </si>
  <si>
    <t>N-Verfügbarkeit in %</t>
  </si>
  <si>
    <t>N-Gehalt in % des Düngers</t>
  </si>
  <si>
    <t>Nmin-Gehalt im Substrat in mg N je l</t>
  </si>
  <si>
    <t>Bemerkungen</t>
  </si>
  <si>
    <t>bei 100 mg N/l Substrat zum Kulturende</t>
  </si>
  <si>
    <t>Depotdünger und Harnstoffderivate 80 %, Hornspäne 60 %</t>
  </si>
  <si>
    <t>Depotdünger je nach Typ, Harnstoffderivate und Hornspäne 6 Monate</t>
  </si>
  <si>
    <t>N-Gehalt in % Düngers</t>
  </si>
  <si>
    <t>zwischen 5 und 10 %</t>
  </si>
  <si>
    <t>N-Konzentration in der Gebrauchslösung in mg N je l</t>
  </si>
  <si>
    <t>z. B. durch Weglaufen bei Überschuss</t>
  </si>
  <si>
    <t>Herstellerangaben nutzen</t>
  </si>
  <si>
    <t>Verluste der Gebrauchslösung in %</t>
  </si>
  <si>
    <t>im Substrat: = sofort pflanzenverfügbar</t>
  </si>
  <si>
    <t>Kasten gesamt</t>
  </si>
  <si>
    <t>N-Bedarf in g je Kasten</t>
  </si>
  <si>
    <t>Substratvolumen Kasten in l</t>
  </si>
  <si>
    <t>Beitrag N-Gesamtversorgung in g N je Kasten</t>
  </si>
  <si>
    <t>im Substrat: Vorratsdüngung vom Hersteller</t>
  </si>
  <si>
    <t>wöchentliche flüssige Nachdüngung</t>
  </si>
  <si>
    <t>Gebrauchslösung pro Woche in l je Kasten</t>
  </si>
  <si>
    <t>Pflanze 1</t>
  </si>
  <si>
    <t>Pflanze 2</t>
  </si>
  <si>
    <t>Pflanze 3</t>
  </si>
  <si>
    <t>Pflanze 4</t>
  </si>
  <si>
    <t>Pflanze 5</t>
  </si>
  <si>
    <t>Pflanze 6</t>
  </si>
  <si>
    <t>Pflanze 7</t>
  </si>
  <si>
    <t>Pflanze 8</t>
  </si>
  <si>
    <t>Pflanze 9</t>
  </si>
  <si>
    <t>Pflanze 10</t>
  </si>
  <si>
    <t>Kulturdauer in Monaten</t>
  </si>
  <si>
    <t>N-Bedarf in mg je Pfl</t>
  </si>
  <si>
    <t>Pflanzenart</t>
  </si>
  <si>
    <t>Verdünnung in ml Dünger je l Wasser</t>
  </si>
  <si>
    <t>ab 3 Wochen nach Pflanzen</t>
  </si>
  <si>
    <t xml:space="preserve">Düngermenge je Kasten pro Woche in ml </t>
  </si>
  <si>
    <t xml:space="preserve">Depotdünger </t>
  </si>
  <si>
    <t>Balkonnahrung</t>
  </si>
  <si>
    <t>bei Harnstoffderivaten max. 5, bei Depotdüngern max. 8</t>
  </si>
  <si>
    <t>Vorratsdüngung beim Pflanzen</t>
  </si>
  <si>
    <t>Dosierung in g Dünger je Kasten</t>
  </si>
  <si>
    <t>Petunie</t>
  </si>
  <si>
    <t>bei Depotdüngern bis max. 10, bei Hornspänen max. 20</t>
  </si>
  <si>
    <t>Begonie (Knollen-)</t>
  </si>
  <si>
    <t>Begonia Cv. Tuberhybrida-Grp.</t>
  </si>
  <si>
    <t>Blaue Kapaster</t>
  </si>
  <si>
    <t>Felicia amelloides</t>
  </si>
  <si>
    <t>Duftsteinrich</t>
  </si>
  <si>
    <t>Lobularia maritima</t>
  </si>
  <si>
    <t>Edellieschen</t>
  </si>
  <si>
    <t>Impatiens Cv. Neuguinea-Grp.</t>
  </si>
  <si>
    <t>Eisenkraut</t>
  </si>
  <si>
    <t>Verbena Cv.</t>
  </si>
  <si>
    <t>Elfenspiegel</t>
  </si>
  <si>
    <t>Nemesia fruticans</t>
  </si>
  <si>
    <t>Elfensporn</t>
  </si>
  <si>
    <t>Diascia barberae</t>
  </si>
  <si>
    <t>Fächerblume</t>
  </si>
  <si>
    <t>Scaevola eamula</t>
  </si>
  <si>
    <t>Fleißige Lieschen</t>
  </si>
  <si>
    <t>Impatiens Cv. Walleriana-Grp.</t>
  </si>
  <si>
    <t>Fuchsie</t>
  </si>
  <si>
    <t>Fuchsia Cv.</t>
  </si>
  <si>
    <t>Geranie (stehend)</t>
  </si>
  <si>
    <t>Pelargonium Cv. Zonale-Grp.</t>
  </si>
  <si>
    <t>Geranie (hängend)</t>
  </si>
  <si>
    <t>Pelargonium Cv. Peltatum-Grp.</t>
  </si>
  <si>
    <t>Asteriscus maritimus</t>
  </si>
  <si>
    <t>Gundermann</t>
  </si>
  <si>
    <t>Glechoma hederacea</t>
  </si>
  <si>
    <t>Harfenstrauch</t>
  </si>
  <si>
    <t>Plectranthus fruticosus</t>
  </si>
  <si>
    <t>Husarenknopf</t>
  </si>
  <si>
    <t>Sanvitalia procumbens</t>
  </si>
  <si>
    <t>Jasmin-Nachschatten</t>
  </si>
  <si>
    <t>Solanum jasminoides</t>
  </si>
  <si>
    <t>Kapkörbchen</t>
  </si>
  <si>
    <t>Osteospermum ecklonis</t>
  </si>
  <si>
    <t>Mädchenauge</t>
  </si>
  <si>
    <t>Coreopsis verticilata</t>
  </si>
  <si>
    <t>Männertreu</t>
  </si>
  <si>
    <t>Lobelia erinus</t>
  </si>
  <si>
    <t>Mickeymausblümchen</t>
  </si>
  <si>
    <t>Cuphea llavea</t>
  </si>
  <si>
    <t>Minipetunie, Zauberglöckchen</t>
  </si>
  <si>
    <t>Calibrachoa Cv.</t>
  </si>
  <si>
    <t>Mittagsgold</t>
  </si>
  <si>
    <t>Gazania Cv.</t>
  </si>
  <si>
    <t>Petunia x atkinsiana</t>
  </si>
  <si>
    <t>Prachtlobelie</t>
  </si>
  <si>
    <t>Lobelia x speciosa</t>
  </si>
  <si>
    <t>Schneeflockenblume</t>
  </si>
  <si>
    <t>Sutera cordata</t>
  </si>
  <si>
    <t>Silberkraut</t>
  </si>
  <si>
    <t>Senecio cineraria</t>
  </si>
  <si>
    <t>Strohblume</t>
  </si>
  <si>
    <t>Helichrysum brakteatum</t>
  </si>
  <si>
    <t>Studentenblume</t>
  </si>
  <si>
    <t>Tagetes patula</t>
  </si>
  <si>
    <t>Vanilleblume</t>
  </si>
  <si>
    <t>Heliotropioum arborescens</t>
  </si>
  <si>
    <t>Wandelröschen</t>
  </si>
  <si>
    <t>Lantana Cv.</t>
  </si>
  <si>
    <t>Zweizahn</t>
  </si>
  <si>
    <t>Bidens ferulifolia</t>
  </si>
  <si>
    <t>Stickstoffbedarf verschiedener Balkonpflanzen für die Sommersaison (Quelle: LVG Heidelberg)</t>
  </si>
  <si>
    <t>bei &gt; 150: Gebrauchslösung nur noch auf das Substrat geben!
bei &gt; 300: Wassermenge erhöhen!</t>
  </si>
  <si>
    <t xml:space="preserve">  Düngekalkulator für Balkonkästen</t>
  </si>
  <si>
    <t xml:space="preserve">    Nutzung auf eigenes Risiko! Keinerlei Gewährleistung!</t>
  </si>
  <si>
    <t xml:space="preserve">    Tragen Sie die konkreten Werte in die gelben Felder ein!</t>
  </si>
  <si>
    <t>dt. Artname</t>
  </si>
  <si>
    <t>Art</t>
  </si>
  <si>
    <t>N-Bedarf in mg N je Pflanze</t>
  </si>
  <si>
    <t>3000 bis 5000</t>
  </si>
  <si>
    <t>5000 bis 8000</t>
  </si>
  <si>
    <t>8000 bis 10000</t>
  </si>
  <si>
    <t>Wählen Sie für schwächer wachsende Sorten den unteren, für stark wachsende den oberen Wert aus.</t>
  </si>
  <si>
    <t>Ist die Wuchsstärke der konkreten Sorte unbekannt, verwenden Sie den Mittelwert des für die Sorte angegeben Bereiches.</t>
  </si>
  <si>
    <t xml:space="preserve">    Abteilung Gartenbau Dresden-Pillnitz, Referat Zierpflanzenbau</t>
  </si>
  <si>
    <t xml:space="preserve">    N-Bedarfswerte der Pflanzenarten stehen im Tabellenblatt "Arten".</t>
  </si>
  <si>
    <t>Goldtaler</t>
  </si>
  <si>
    <t>meist zwischen 2 und 10, 
bei negativen Werten die Vorratsdüngung reduzieren!</t>
  </si>
  <si>
    <t>Fleißiges Lieschen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</si>
</sst>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64" fontId="1" fillId="3" borderId="0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22</xdr:row>
      <xdr:rowOff>121920</xdr:rowOff>
    </xdr:from>
    <xdr:to>
      <xdr:col>3</xdr:col>
      <xdr:colOff>888327</xdr:colOff>
      <xdr:row>25</xdr:row>
      <xdr:rowOff>91440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3863340"/>
          <a:ext cx="3387686" cy="472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F23" sqref="F23"/>
    </sheetView>
  </sheetViews>
  <sheetFormatPr baseColWidth="10" defaultRowHeight="13.2" x14ac:dyDescent="0.25"/>
  <cols>
    <col min="1" max="1" width="8.59765625" style="33" bestFit="1" customWidth="1"/>
    <col min="2" max="2" width="15.69921875" style="49" customWidth="1"/>
    <col min="3" max="3" width="11.5" style="49" bestFit="1" customWidth="1"/>
    <col min="4" max="4" width="17.09765625" style="49" bestFit="1" customWidth="1"/>
    <col min="5" max="5" width="35.69921875" style="41" bestFit="1" customWidth="1"/>
    <col min="6" max="6" width="12.59765625" style="44" bestFit="1" customWidth="1"/>
    <col min="7" max="7" width="3.3984375" style="42" customWidth="1"/>
    <col min="8" max="8" width="52.19921875" style="43" bestFit="1" customWidth="1"/>
    <col min="9" max="16384" width="11.19921875" style="43"/>
  </cols>
  <sheetData>
    <row r="1" spans="1:8" s="34" customFormat="1" x14ac:dyDescent="0.25">
      <c r="A1" s="9"/>
      <c r="B1" s="1" t="s">
        <v>36</v>
      </c>
      <c r="C1" s="8" t="s">
        <v>0</v>
      </c>
      <c r="D1" s="50" t="s">
        <v>35</v>
      </c>
      <c r="E1" s="14"/>
      <c r="F1" s="10" t="s">
        <v>17</v>
      </c>
      <c r="G1" s="10"/>
      <c r="H1" s="1" t="s">
        <v>6</v>
      </c>
    </row>
    <row r="2" spans="1:8" s="34" customFormat="1" x14ac:dyDescent="0.25">
      <c r="A2" s="1" t="s">
        <v>24</v>
      </c>
      <c r="B2" s="22" t="s">
        <v>65</v>
      </c>
      <c r="C2" s="22"/>
      <c r="D2" s="51">
        <v>5000</v>
      </c>
      <c r="E2" s="14" t="s">
        <v>18</v>
      </c>
      <c r="F2" s="4">
        <f>(SUM(D2:D11))/1000</f>
        <v>23</v>
      </c>
      <c r="G2" s="3"/>
      <c r="H2" s="1"/>
    </row>
    <row r="3" spans="1:8" s="34" customFormat="1" x14ac:dyDescent="0.25">
      <c r="A3" s="1" t="s">
        <v>25</v>
      </c>
      <c r="B3" s="22" t="s">
        <v>126</v>
      </c>
      <c r="C3" s="22"/>
      <c r="D3" s="51">
        <v>4000</v>
      </c>
      <c r="E3" s="14" t="s">
        <v>34</v>
      </c>
      <c r="F3" s="24">
        <v>5</v>
      </c>
      <c r="G3" s="3"/>
      <c r="H3" s="1"/>
    </row>
    <row r="4" spans="1:8" s="34" customFormat="1" x14ac:dyDescent="0.25">
      <c r="A4" s="1" t="s">
        <v>26</v>
      </c>
      <c r="B4" s="22" t="s">
        <v>65</v>
      </c>
      <c r="C4" s="22"/>
      <c r="D4" s="51">
        <v>5000</v>
      </c>
      <c r="E4" s="14" t="s">
        <v>19</v>
      </c>
      <c r="F4" s="24">
        <v>30</v>
      </c>
      <c r="G4" s="3"/>
      <c r="H4" s="1"/>
    </row>
    <row r="5" spans="1:8" s="34" customFormat="1" x14ac:dyDescent="0.25">
      <c r="A5" s="1" t="s">
        <v>27</v>
      </c>
      <c r="B5" s="22" t="s">
        <v>126</v>
      </c>
      <c r="C5" s="22"/>
      <c r="D5" s="51">
        <v>4000</v>
      </c>
      <c r="E5" s="14"/>
      <c r="F5" s="2"/>
      <c r="G5" s="3"/>
      <c r="H5" s="1"/>
    </row>
    <row r="6" spans="1:8" s="34" customFormat="1" x14ac:dyDescent="0.25">
      <c r="A6" s="1" t="s">
        <v>28</v>
      </c>
      <c r="B6" s="22" t="s">
        <v>65</v>
      </c>
      <c r="C6" s="22"/>
      <c r="D6" s="51">
        <v>5000</v>
      </c>
      <c r="E6" s="15" t="s">
        <v>16</v>
      </c>
      <c r="F6" s="2"/>
      <c r="G6" s="3"/>
      <c r="H6" s="1"/>
    </row>
    <row r="7" spans="1:8" s="34" customFormat="1" x14ac:dyDescent="0.25">
      <c r="A7" s="1" t="s">
        <v>29</v>
      </c>
      <c r="B7" s="23"/>
      <c r="C7" s="23"/>
      <c r="D7" s="51"/>
      <c r="E7" s="14" t="s">
        <v>5</v>
      </c>
      <c r="F7" s="24">
        <v>100</v>
      </c>
      <c r="G7" s="3"/>
      <c r="H7" s="1" t="s">
        <v>14</v>
      </c>
    </row>
    <row r="8" spans="1:8" s="34" customFormat="1" x14ac:dyDescent="0.25">
      <c r="A8" s="1" t="s">
        <v>30</v>
      </c>
      <c r="B8" s="22"/>
      <c r="C8" s="22"/>
      <c r="D8" s="51"/>
      <c r="E8" s="14" t="s">
        <v>20</v>
      </c>
      <c r="F8" s="11">
        <f>((F7-100)*F4)/1000</f>
        <v>0</v>
      </c>
      <c r="G8" s="12"/>
      <c r="H8" s="1" t="s">
        <v>7</v>
      </c>
    </row>
    <row r="9" spans="1:8" s="34" customFormat="1" x14ac:dyDescent="0.25">
      <c r="A9" s="1" t="s">
        <v>31</v>
      </c>
      <c r="B9" s="22"/>
      <c r="C9" s="22"/>
      <c r="D9" s="51"/>
      <c r="E9" s="14"/>
      <c r="F9" s="2"/>
      <c r="G9" s="3"/>
      <c r="H9" s="1"/>
    </row>
    <row r="10" spans="1:8" s="34" customFormat="1" x14ac:dyDescent="0.25">
      <c r="A10" s="1" t="s">
        <v>32</v>
      </c>
      <c r="B10" s="22"/>
      <c r="C10" s="22"/>
      <c r="D10" s="51"/>
      <c r="E10" s="16" t="s">
        <v>21</v>
      </c>
      <c r="F10" s="24"/>
      <c r="G10" s="3"/>
      <c r="H10" s="1"/>
    </row>
    <row r="11" spans="1:8" s="34" customFormat="1" x14ac:dyDescent="0.25">
      <c r="A11" s="1" t="s">
        <v>33</v>
      </c>
      <c r="B11" s="22"/>
      <c r="C11" s="22"/>
      <c r="D11" s="51"/>
      <c r="E11" s="14" t="s">
        <v>2</v>
      </c>
      <c r="F11" s="24">
        <v>1</v>
      </c>
      <c r="G11" s="3"/>
      <c r="H11" s="1" t="s">
        <v>42</v>
      </c>
    </row>
    <row r="12" spans="1:8" s="34" customFormat="1" x14ac:dyDescent="0.25">
      <c r="A12" s="35"/>
      <c r="B12" s="36"/>
      <c r="C12" s="36"/>
      <c r="D12" s="36"/>
      <c r="E12" s="14" t="s">
        <v>4</v>
      </c>
      <c r="F12" s="24">
        <v>20</v>
      </c>
      <c r="G12" s="3"/>
      <c r="H12" s="1"/>
    </row>
    <row r="13" spans="1:8" s="34" customFormat="1" x14ac:dyDescent="0.25">
      <c r="C13" s="36"/>
      <c r="D13" s="36"/>
      <c r="E13" s="14" t="s">
        <v>3</v>
      </c>
      <c r="F13" s="24">
        <v>80</v>
      </c>
      <c r="G13" s="3"/>
      <c r="H13" s="1" t="s">
        <v>8</v>
      </c>
    </row>
    <row r="14" spans="1:8" s="34" customFormat="1" ht="17.399999999999999" x14ac:dyDescent="0.25">
      <c r="A14" s="37" t="s">
        <v>111</v>
      </c>
      <c r="B14" s="36"/>
      <c r="C14" s="36"/>
      <c r="D14" s="36"/>
      <c r="E14" s="14" t="s">
        <v>1</v>
      </c>
      <c r="F14" s="24">
        <v>5</v>
      </c>
      <c r="G14" s="3"/>
      <c r="H14" s="1" t="s">
        <v>9</v>
      </c>
    </row>
    <row r="15" spans="1:8" s="34" customFormat="1" x14ac:dyDescent="0.25">
      <c r="C15" s="36"/>
      <c r="D15" s="36"/>
      <c r="E15" s="14" t="s">
        <v>20</v>
      </c>
      <c r="F15" s="19">
        <f>IF(F14&gt;F3, F3/F14*F4*F11*F12/100*F13/100, F4*F11*F12/100*F13/100)</f>
        <v>4.8</v>
      </c>
      <c r="G15" s="3"/>
      <c r="H15" s="1"/>
    </row>
    <row r="16" spans="1:8" s="34" customFormat="1" x14ac:dyDescent="0.25">
      <c r="A16" s="38" t="s">
        <v>113</v>
      </c>
      <c r="B16" s="36"/>
      <c r="C16" s="36"/>
      <c r="D16" s="36"/>
      <c r="E16" s="14"/>
      <c r="F16" s="2"/>
      <c r="G16" s="3"/>
      <c r="H16" s="1"/>
    </row>
    <row r="17" spans="1:8" s="34" customFormat="1" x14ac:dyDescent="0.25">
      <c r="A17" s="38" t="s">
        <v>123</v>
      </c>
      <c r="B17" s="36"/>
      <c r="C17" s="36"/>
      <c r="D17" s="36"/>
      <c r="E17" s="16" t="s">
        <v>43</v>
      </c>
      <c r="F17" s="24" t="s">
        <v>40</v>
      </c>
      <c r="G17" s="3"/>
      <c r="H17" s="1"/>
    </row>
    <row r="18" spans="1:8" s="34" customFormat="1" x14ac:dyDescent="0.25">
      <c r="A18" s="38" t="s">
        <v>112</v>
      </c>
      <c r="B18" s="36"/>
      <c r="C18" s="36"/>
      <c r="D18" s="36"/>
      <c r="E18" s="14" t="s">
        <v>2</v>
      </c>
      <c r="F18" s="24">
        <v>3</v>
      </c>
      <c r="G18" s="3"/>
      <c r="H18" s="1" t="s">
        <v>46</v>
      </c>
    </row>
    <row r="19" spans="1:8" s="34" customFormat="1" x14ac:dyDescent="0.25">
      <c r="A19" s="35"/>
      <c r="B19" s="36"/>
      <c r="C19" s="36"/>
      <c r="D19" s="36"/>
      <c r="E19" s="14" t="s">
        <v>4</v>
      </c>
      <c r="F19" s="24">
        <v>16</v>
      </c>
      <c r="G19" s="3"/>
      <c r="H19" s="1"/>
    </row>
    <row r="20" spans="1:8" s="34" customFormat="1" x14ac:dyDescent="0.25">
      <c r="A20" s="35"/>
      <c r="B20" s="36"/>
      <c r="C20" s="36"/>
      <c r="D20" s="36"/>
      <c r="E20" s="14" t="s">
        <v>3</v>
      </c>
      <c r="F20" s="24">
        <v>80</v>
      </c>
      <c r="G20" s="3"/>
      <c r="H20" s="1" t="s">
        <v>8</v>
      </c>
    </row>
    <row r="21" spans="1:8" s="34" customFormat="1" x14ac:dyDescent="0.25">
      <c r="A21" s="35"/>
      <c r="B21" s="36"/>
      <c r="C21" s="36"/>
      <c r="D21" s="36"/>
      <c r="E21" s="14" t="s">
        <v>1</v>
      </c>
      <c r="F21" s="24">
        <v>5</v>
      </c>
      <c r="G21" s="3"/>
      <c r="H21" s="1" t="s">
        <v>9</v>
      </c>
    </row>
    <row r="22" spans="1:8" s="34" customFormat="1" x14ac:dyDescent="0.25">
      <c r="A22" s="35"/>
      <c r="B22" s="36"/>
      <c r="C22" s="36"/>
      <c r="D22" s="36"/>
      <c r="E22" s="14" t="s">
        <v>20</v>
      </c>
      <c r="F22" s="11">
        <f>IF(F21&gt;F3, (F3/F21*F20/100*F19/100*F18*F4), (F20/100*F19/100*F18*F4))</f>
        <v>11.52</v>
      </c>
      <c r="G22" s="3"/>
      <c r="H22" s="1"/>
    </row>
    <row r="23" spans="1:8" s="34" customFormat="1" x14ac:dyDescent="0.25">
      <c r="A23" s="35"/>
      <c r="B23" s="36"/>
      <c r="C23" s="36"/>
      <c r="D23" s="36"/>
      <c r="E23" s="14" t="s">
        <v>44</v>
      </c>
      <c r="F23" s="18">
        <f>F18*F4</f>
        <v>90</v>
      </c>
      <c r="G23" s="3"/>
      <c r="H23" s="1"/>
    </row>
    <row r="24" spans="1:8" s="34" customFormat="1" x14ac:dyDescent="0.25">
      <c r="A24" s="39"/>
      <c r="B24" s="36"/>
      <c r="C24" s="36"/>
      <c r="D24" s="36"/>
      <c r="E24" s="14"/>
      <c r="F24" s="2"/>
      <c r="G24" s="3"/>
      <c r="H24" s="1"/>
    </row>
    <row r="25" spans="1:8" s="34" customFormat="1" x14ac:dyDescent="0.25">
      <c r="A25" s="35"/>
      <c r="B25" s="36"/>
      <c r="C25" s="36"/>
      <c r="D25" s="36"/>
      <c r="E25" s="15" t="s">
        <v>22</v>
      </c>
      <c r="F25" s="24" t="s">
        <v>41</v>
      </c>
      <c r="G25" s="3"/>
      <c r="H25" s="1" t="s">
        <v>38</v>
      </c>
    </row>
    <row r="26" spans="1:8" s="34" customFormat="1" x14ac:dyDescent="0.25">
      <c r="A26" s="40"/>
      <c r="B26" s="36"/>
      <c r="C26" s="36"/>
      <c r="D26" s="36"/>
      <c r="E26" s="14" t="s">
        <v>20</v>
      </c>
      <c r="F26" s="19">
        <f>F2-F8-F15-F22</f>
        <v>6.68</v>
      </c>
      <c r="G26" s="3"/>
      <c r="H26" s="1"/>
    </row>
    <row r="27" spans="1:8" s="34" customFormat="1" x14ac:dyDescent="0.25">
      <c r="A27" s="40" t="s">
        <v>122</v>
      </c>
      <c r="B27" s="36"/>
      <c r="C27" s="36"/>
      <c r="D27" s="36"/>
      <c r="E27" s="14" t="s">
        <v>10</v>
      </c>
      <c r="F27" s="24">
        <v>6</v>
      </c>
      <c r="G27" s="3"/>
      <c r="H27" s="1" t="s">
        <v>11</v>
      </c>
    </row>
    <row r="28" spans="1:8" s="34" customFormat="1" x14ac:dyDescent="0.25">
      <c r="A28" s="35"/>
      <c r="B28" s="36"/>
      <c r="C28" s="36"/>
      <c r="D28" s="36"/>
      <c r="E28" s="14" t="s">
        <v>23</v>
      </c>
      <c r="F28" s="25">
        <v>4</v>
      </c>
      <c r="G28" s="3"/>
      <c r="H28" s="1"/>
    </row>
    <row r="29" spans="1:8" s="34" customFormat="1" x14ac:dyDescent="0.25">
      <c r="A29" s="35"/>
      <c r="B29" s="36"/>
      <c r="C29" s="36"/>
      <c r="D29" s="36"/>
      <c r="E29" s="14" t="s">
        <v>15</v>
      </c>
      <c r="F29" s="24">
        <v>20</v>
      </c>
      <c r="G29" s="3"/>
      <c r="H29" s="1" t="s">
        <v>13</v>
      </c>
    </row>
    <row r="30" spans="1:8" s="34" customFormat="1" x14ac:dyDescent="0.25">
      <c r="A30" s="35"/>
      <c r="B30" s="36"/>
      <c r="C30" s="36"/>
      <c r="D30" s="36"/>
      <c r="E30" s="17" t="s">
        <v>39</v>
      </c>
      <c r="F30" s="21">
        <f>((F26/(F3*4))/F27*100)+((F26/(F3*4))/F27*100)*F29/100</f>
        <v>6.68</v>
      </c>
      <c r="G30" s="13"/>
      <c r="H30" s="7"/>
    </row>
    <row r="31" spans="1:8" s="34" customFormat="1" ht="26.4" x14ac:dyDescent="0.25">
      <c r="A31" s="35"/>
      <c r="B31" s="36"/>
      <c r="C31" s="36"/>
      <c r="D31" s="36"/>
      <c r="E31" s="14" t="s">
        <v>12</v>
      </c>
      <c r="F31" s="6">
        <f>(F30/F28)*F27*10</f>
        <v>100.19999999999999</v>
      </c>
      <c r="G31" s="6"/>
      <c r="H31" s="5" t="s">
        <v>110</v>
      </c>
    </row>
    <row r="32" spans="1:8" s="34" customFormat="1" ht="26.4" x14ac:dyDescent="0.25">
      <c r="A32" s="35"/>
      <c r="B32" s="36"/>
      <c r="C32" s="36"/>
      <c r="D32" s="36"/>
      <c r="E32" s="14" t="s">
        <v>37</v>
      </c>
      <c r="F32" s="6">
        <f>F30/F28</f>
        <v>1.67</v>
      </c>
      <c r="G32" s="6"/>
      <c r="H32" s="5" t="s">
        <v>125</v>
      </c>
    </row>
    <row r="33" spans="1:8" s="34" customFormat="1" x14ac:dyDescent="0.25">
      <c r="A33" s="35"/>
      <c r="B33" s="36"/>
      <c r="C33" s="36"/>
      <c r="D33" s="36"/>
      <c r="E33" s="17"/>
      <c r="F33" s="20"/>
      <c r="G33" s="13"/>
      <c r="H33" s="7"/>
    </row>
    <row r="34" spans="1:8" s="34" customFormat="1" x14ac:dyDescent="0.25">
      <c r="A34" s="35"/>
      <c r="B34" s="36"/>
      <c r="C34" s="36"/>
      <c r="D34" s="36"/>
      <c r="E34" s="41"/>
      <c r="F34" s="44"/>
      <c r="G34" s="42"/>
      <c r="H34" s="43"/>
    </row>
    <row r="35" spans="1:8" s="34" customFormat="1" x14ac:dyDescent="0.25">
      <c r="A35" s="39"/>
      <c r="B35" s="36"/>
      <c r="C35" s="36"/>
      <c r="D35" s="36"/>
      <c r="E35" s="41"/>
      <c r="F35" s="44"/>
      <c r="G35" s="42"/>
      <c r="H35" s="43"/>
    </row>
    <row r="36" spans="1:8" s="34" customFormat="1" x14ac:dyDescent="0.25">
      <c r="A36" s="35"/>
      <c r="B36" s="36"/>
      <c r="C36" s="36"/>
      <c r="D36" s="36"/>
      <c r="E36" s="41"/>
      <c r="F36" s="44"/>
      <c r="G36" s="42"/>
      <c r="H36" s="43"/>
    </row>
    <row r="37" spans="1:8" s="34" customFormat="1" x14ac:dyDescent="0.25">
      <c r="A37" s="35"/>
      <c r="B37" s="36"/>
      <c r="C37" s="36"/>
      <c r="D37" s="36"/>
      <c r="E37" s="41"/>
      <c r="F37" s="44"/>
      <c r="G37" s="42"/>
      <c r="H37" s="43"/>
    </row>
    <row r="38" spans="1:8" s="34" customFormat="1" x14ac:dyDescent="0.25">
      <c r="A38" s="35"/>
      <c r="B38" s="45"/>
      <c r="C38" s="45"/>
      <c r="D38" s="45"/>
      <c r="E38" s="41"/>
      <c r="F38" s="44"/>
      <c r="G38" s="42"/>
      <c r="H38" s="43"/>
    </row>
    <row r="39" spans="1:8" s="34" customFormat="1" x14ac:dyDescent="0.25">
      <c r="A39" s="35"/>
      <c r="B39" s="36"/>
      <c r="C39" s="36"/>
      <c r="D39" s="36"/>
      <c r="E39" s="41"/>
      <c r="F39" s="44"/>
      <c r="G39" s="42"/>
      <c r="H39" s="43"/>
    </row>
    <row r="40" spans="1:8" s="34" customFormat="1" x14ac:dyDescent="0.25">
      <c r="A40" s="35"/>
      <c r="B40" s="36"/>
      <c r="C40" s="36"/>
      <c r="D40" s="36"/>
      <c r="E40" s="41"/>
      <c r="F40" s="44"/>
      <c r="G40" s="42"/>
      <c r="H40" s="43"/>
    </row>
    <row r="41" spans="1:8" s="34" customFormat="1" x14ac:dyDescent="0.25">
      <c r="A41" s="35"/>
      <c r="B41" s="46"/>
      <c r="C41" s="46"/>
      <c r="D41" s="46"/>
      <c r="E41" s="41"/>
      <c r="F41" s="44"/>
      <c r="G41" s="42"/>
      <c r="H41" s="43"/>
    </row>
    <row r="42" spans="1:8" s="34" customFormat="1" x14ac:dyDescent="0.25">
      <c r="A42" s="35"/>
      <c r="B42" s="46"/>
      <c r="C42" s="46"/>
      <c r="D42" s="46"/>
      <c r="E42" s="41"/>
      <c r="F42" s="44"/>
      <c r="G42" s="42"/>
      <c r="H42" s="43"/>
    </row>
    <row r="43" spans="1:8" x14ac:dyDescent="0.25">
      <c r="A43" s="35"/>
      <c r="B43" s="47"/>
      <c r="C43" s="47"/>
      <c r="D43" s="47"/>
    </row>
    <row r="44" spans="1:8" x14ac:dyDescent="0.25">
      <c r="A44" s="48"/>
      <c r="B44" s="47"/>
      <c r="C44" s="47"/>
      <c r="D44" s="47"/>
    </row>
    <row r="45" spans="1:8" x14ac:dyDescent="0.25">
      <c r="A45" s="48"/>
      <c r="B45" s="47"/>
      <c r="C45" s="47"/>
      <c r="D45" s="47"/>
    </row>
    <row r="46" spans="1:8" x14ac:dyDescent="0.25">
      <c r="A46" s="48"/>
      <c r="B46" s="47"/>
      <c r="C46" s="47"/>
      <c r="D46" s="47"/>
    </row>
    <row r="47" spans="1:8" x14ac:dyDescent="0.25">
      <c r="A47" s="48"/>
      <c r="B47" s="47"/>
      <c r="C47" s="47"/>
      <c r="D47" s="47"/>
    </row>
    <row r="48" spans="1:8" x14ac:dyDescent="0.25">
      <c r="A48" s="48"/>
      <c r="B48" s="47"/>
      <c r="C48" s="47"/>
      <c r="D48" s="47"/>
    </row>
    <row r="49" spans="1:4" x14ac:dyDescent="0.25">
      <c r="A49" s="48"/>
      <c r="B49" s="47"/>
      <c r="C49" s="47"/>
      <c r="D49" s="47"/>
    </row>
    <row r="50" spans="1:4" x14ac:dyDescent="0.25">
      <c r="A50" s="48"/>
      <c r="B50" s="47"/>
      <c r="C50" s="47"/>
      <c r="D50" s="47"/>
    </row>
    <row r="51" spans="1:4" x14ac:dyDescent="0.25">
      <c r="A51" s="48"/>
      <c r="B51" s="47"/>
      <c r="C51" s="47"/>
      <c r="D51" s="47"/>
    </row>
    <row r="52" spans="1:4" x14ac:dyDescent="0.25">
      <c r="A52" s="48"/>
      <c r="B52" s="47"/>
      <c r="C52" s="47"/>
      <c r="D52" s="47"/>
    </row>
    <row r="53" spans="1:4" x14ac:dyDescent="0.25">
      <c r="A53" s="48"/>
      <c r="B53" s="47"/>
      <c r="C53" s="47"/>
      <c r="D53" s="47"/>
    </row>
    <row r="54" spans="1:4" x14ac:dyDescent="0.25">
      <c r="A54" s="48"/>
      <c r="B54" s="47"/>
      <c r="C54" s="47"/>
      <c r="D54" s="47"/>
    </row>
    <row r="55" spans="1:4" x14ac:dyDescent="0.25">
      <c r="A55" s="48"/>
      <c r="B55" s="47"/>
      <c r="C55" s="47"/>
      <c r="D55" s="47"/>
    </row>
    <row r="56" spans="1:4" x14ac:dyDescent="0.25">
      <c r="A56" s="48"/>
      <c r="B56" s="47"/>
      <c r="C56" s="47"/>
      <c r="D56" s="47"/>
    </row>
    <row r="57" spans="1:4" x14ac:dyDescent="0.25">
      <c r="A57" s="48"/>
      <c r="B57" s="47"/>
      <c r="C57" s="47"/>
      <c r="D57" s="47"/>
    </row>
    <row r="58" spans="1:4" x14ac:dyDescent="0.25">
      <c r="A58" s="48"/>
      <c r="B58" s="47"/>
      <c r="C58" s="47"/>
      <c r="D58" s="47"/>
    </row>
    <row r="59" spans="1:4" x14ac:dyDescent="0.25">
      <c r="A59" s="48"/>
      <c r="B59" s="47"/>
      <c r="C59" s="47"/>
      <c r="D59" s="47"/>
    </row>
    <row r="60" spans="1:4" x14ac:dyDescent="0.25">
      <c r="A60" s="48"/>
      <c r="B60" s="47"/>
      <c r="C60" s="47"/>
      <c r="D60" s="47"/>
    </row>
    <row r="61" spans="1:4" x14ac:dyDescent="0.25">
      <c r="A61" s="48"/>
      <c r="B61" s="47"/>
      <c r="C61" s="47"/>
      <c r="D61" s="47"/>
    </row>
    <row r="62" spans="1:4" x14ac:dyDescent="0.25">
      <c r="A62" s="48"/>
      <c r="B62" s="47"/>
      <c r="C62" s="47"/>
      <c r="D62" s="47"/>
    </row>
    <row r="63" spans="1:4" x14ac:dyDescent="0.25">
      <c r="A63" s="48"/>
      <c r="B63" s="47"/>
      <c r="C63" s="47"/>
      <c r="D63" s="47"/>
    </row>
    <row r="64" spans="1:4" x14ac:dyDescent="0.25">
      <c r="A64" s="48"/>
      <c r="B64" s="47"/>
      <c r="C64" s="47"/>
      <c r="D64" s="47"/>
    </row>
  </sheetData>
  <sheetProtection password="FE55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sqref="A1:XFD1048576"/>
    </sheetView>
  </sheetViews>
  <sheetFormatPr baseColWidth="10" defaultColWidth="26.8984375" defaultRowHeight="14.4" x14ac:dyDescent="0.3"/>
  <cols>
    <col min="1" max="16384" width="26.8984375" style="27"/>
  </cols>
  <sheetData>
    <row r="1" spans="1:3" x14ac:dyDescent="0.3">
      <c r="A1" s="28" t="s">
        <v>109</v>
      </c>
    </row>
    <row r="2" spans="1:3" x14ac:dyDescent="0.3">
      <c r="A2" s="26"/>
    </row>
    <row r="3" spans="1:3" x14ac:dyDescent="0.3">
      <c r="A3" s="26" t="s">
        <v>120</v>
      </c>
    </row>
    <row r="4" spans="1:3" x14ac:dyDescent="0.3">
      <c r="A4" s="26" t="s">
        <v>121</v>
      </c>
    </row>
    <row r="5" spans="1:3" x14ac:dyDescent="0.3">
      <c r="A5" s="26"/>
    </row>
    <row r="6" spans="1:3" x14ac:dyDescent="0.3">
      <c r="A6" s="29" t="s">
        <v>114</v>
      </c>
      <c r="B6" s="30" t="s">
        <v>115</v>
      </c>
      <c r="C6" s="30" t="s">
        <v>116</v>
      </c>
    </row>
    <row r="7" spans="1:3" x14ac:dyDescent="0.3">
      <c r="A7" s="31" t="s">
        <v>47</v>
      </c>
      <c r="B7" s="31" t="s">
        <v>48</v>
      </c>
      <c r="C7" s="32" t="s">
        <v>118</v>
      </c>
    </row>
    <row r="8" spans="1:3" x14ac:dyDescent="0.3">
      <c r="A8" s="31" t="s">
        <v>49</v>
      </c>
      <c r="B8" s="31" t="s">
        <v>50</v>
      </c>
      <c r="C8" s="32" t="s">
        <v>118</v>
      </c>
    </row>
    <row r="9" spans="1:3" x14ac:dyDescent="0.3">
      <c r="A9" s="31" t="s">
        <v>51</v>
      </c>
      <c r="B9" s="31" t="s">
        <v>52</v>
      </c>
      <c r="C9" s="32" t="s">
        <v>117</v>
      </c>
    </row>
    <row r="10" spans="1:3" x14ac:dyDescent="0.3">
      <c r="A10" s="31" t="s">
        <v>53</v>
      </c>
      <c r="B10" s="31" t="s">
        <v>54</v>
      </c>
      <c r="C10" s="32" t="s">
        <v>118</v>
      </c>
    </row>
    <row r="11" spans="1:3" x14ac:dyDescent="0.3">
      <c r="A11" s="31" t="s">
        <v>55</v>
      </c>
      <c r="B11" s="31" t="s">
        <v>56</v>
      </c>
      <c r="C11" s="32" t="s">
        <v>119</v>
      </c>
    </row>
    <row r="12" spans="1:3" x14ac:dyDescent="0.3">
      <c r="A12" s="31" t="s">
        <v>57</v>
      </c>
      <c r="B12" s="31" t="s">
        <v>58</v>
      </c>
      <c r="C12" s="32" t="s">
        <v>118</v>
      </c>
    </row>
    <row r="13" spans="1:3" x14ac:dyDescent="0.3">
      <c r="A13" s="31" t="s">
        <v>59</v>
      </c>
      <c r="B13" s="31" t="s">
        <v>60</v>
      </c>
      <c r="C13" s="32" t="s">
        <v>119</v>
      </c>
    </row>
    <row r="14" spans="1:3" x14ac:dyDescent="0.3">
      <c r="A14" s="31" t="s">
        <v>61</v>
      </c>
      <c r="B14" s="31" t="s">
        <v>62</v>
      </c>
      <c r="C14" s="32" t="s">
        <v>119</v>
      </c>
    </row>
    <row r="15" spans="1:3" x14ac:dyDescent="0.3">
      <c r="A15" s="31" t="s">
        <v>63</v>
      </c>
      <c r="B15" s="31" t="s">
        <v>64</v>
      </c>
      <c r="C15" s="32" t="s">
        <v>117</v>
      </c>
    </row>
    <row r="16" spans="1:3" x14ac:dyDescent="0.3">
      <c r="A16" s="31" t="s">
        <v>65</v>
      </c>
      <c r="B16" s="31" t="s">
        <v>66</v>
      </c>
      <c r="C16" s="32" t="s">
        <v>118</v>
      </c>
    </row>
    <row r="17" spans="1:3" x14ac:dyDescent="0.3">
      <c r="A17" s="31" t="s">
        <v>67</v>
      </c>
      <c r="B17" s="31" t="s">
        <v>68</v>
      </c>
      <c r="C17" s="32" t="s">
        <v>118</v>
      </c>
    </row>
    <row r="18" spans="1:3" x14ac:dyDescent="0.3">
      <c r="A18" s="31" t="s">
        <v>69</v>
      </c>
      <c r="B18" s="31" t="s">
        <v>70</v>
      </c>
      <c r="C18" s="32" t="s">
        <v>118</v>
      </c>
    </row>
    <row r="19" spans="1:3" x14ac:dyDescent="0.3">
      <c r="A19" s="31" t="s">
        <v>124</v>
      </c>
      <c r="B19" s="31" t="s">
        <v>71</v>
      </c>
      <c r="C19" s="32" t="s">
        <v>118</v>
      </c>
    </row>
    <row r="20" spans="1:3" x14ac:dyDescent="0.3">
      <c r="A20" s="31" t="s">
        <v>72</v>
      </c>
      <c r="B20" s="31" t="s">
        <v>73</v>
      </c>
      <c r="C20" s="32" t="s">
        <v>118</v>
      </c>
    </row>
    <row r="21" spans="1:3" x14ac:dyDescent="0.3">
      <c r="A21" s="31" t="s">
        <v>74</v>
      </c>
      <c r="B21" s="31" t="s">
        <v>75</v>
      </c>
      <c r="C21" s="32" t="s">
        <v>119</v>
      </c>
    </row>
    <row r="22" spans="1:3" x14ac:dyDescent="0.3">
      <c r="A22" s="31" t="s">
        <v>76</v>
      </c>
      <c r="B22" s="31" t="s">
        <v>77</v>
      </c>
      <c r="C22" s="32" t="s">
        <v>118</v>
      </c>
    </row>
    <row r="23" spans="1:3" x14ac:dyDescent="0.3">
      <c r="A23" s="31" t="s">
        <v>78</v>
      </c>
      <c r="B23" s="31" t="s">
        <v>79</v>
      </c>
      <c r="C23" s="32" t="s">
        <v>118</v>
      </c>
    </row>
    <row r="24" spans="1:3" x14ac:dyDescent="0.3">
      <c r="A24" s="31" t="s">
        <v>80</v>
      </c>
      <c r="B24" s="31" t="s">
        <v>81</v>
      </c>
      <c r="C24" s="32" t="s">
        <v>118</v>
      </c>
    </row>
    <row r="25" spans="1:3" x14ac:dyDescent="0.3">
      <c r="A25" s="31" t="s">
        <v>82</v>
      </c>
      <c r="B25" s="31" t="s">
        <v>83</v>
      </c>
      <c r="C25" s="32" t="s">
        <v>118</v>
      </c>
    </row>
    <row r="26" spans="1:3" x14ac:dyDescent="0.3">
      <c r="A26" s="31" t="s">
        <v>84</v>
      </c>
      <c r="B26" s="31" t="s">
        <v>85</v>
      </c>
      <c r="C26" s="32" t="s">
        <v>117</v>
      </c>
    </row>
    <row r="27" spans="1:3" x14ac:dyDescent="0.3">
      <c r="A27" s="31" t="s">
        <v>86</v>
      </c>
      <c r="B27" s="31" t="s">
        <v>87</v>
      </c>
      <c r="C27" s="32" t="s">
        <v>119</v>
      </c>
    </row>
    <row r="28" spans="1:3" x14ac:dyDescent="0.3">
      <c r="A28" s="31" t="s">
        <v>88</v>
      </c>
      <c r="B28" s="31" t="s">
        <v>89</v>
      </c>
      <c r="C28" s="32" t="s">
        <v>119</v>
      </c>
    </row>
    <row r="29" spans="1:3" x14ac:dyDescent="0.3">
      <c r="A29" s="31" t="s">
        <v>90</v>
      </c>
      <c r="B29" s="31" t="s">
        <v>91</v>
      </c>
      <c r="C29" s="32" t="s">
        <v>118</v>
      </c>
    </row>
    <row r="30" spans="1:3" x14ac:dyDescent="0.3">
      <c r="A30" s="31" t="s">
        <v>45</v>
      </c>
      <c r="B30" s="31" t="s">
        <v>92</v>
      </c>
      <c r="C30" s="32" t="s">
        <v>119</v>
      </c>
    </row>
    <row r="31" spans="1:3" x14ac:dyDescent="0.3">
      <c r="A31" s="31" t="s">
        <v>93</v>
      </c>
      <c r="B31" s="31" t="s">
        <v>94</v>
      </c>
      <c r="C31" s="32" t="s">
        <v>118</v>
      </c>
    </row>
    <row r="32" spans="1:3" x14ac:dyDescent="0.3">
      <c r="A32" s="31" t="s">
        <v>95</v>
      </c>
      <c r="B32" s="31" t="s">
        <v>96</v>
      </c>
      <c r="C32" s="32" t="s">
        <v>117</v>
      </c>
    </row>
    <row r="33" spans="1:3" x14ac:dyDescent="0.3">
      <c r="A33" s="31" t="s">
        <v>97</v>
      </c>
      <c r="B33" s="31" t="s">
        <v>98</v>
      </c>
      <c r="C33" s="32" t="s">
        <v>118</v>
      </c>
    </row>
    <row r="34" spans="1:3" x14ac:dyDescent="0.3">
      <c r="A34" s="31" t="s">
        <v>99</v>
      </c>
      <c r="B34" s="31" t="s">
        <v>100</v>
      </c>
      <c r="C34" s="32" t="s">
        <v>118</v>
      </c>
    </row>
    <row r="35" spans="1:3" x14ac:dyDescent="0.3">
      <c r="A35" s="31" t="s">
        <v>101</v>
      </c>
      <c r="B35" s="31" t="s">
        <v>102</v>
      </c>
      <c r="C35" s="32" t="s">
        <v>118</v>
      </c>
    </row>
    <row r="36" spans="1:3" x14ac:dyDescent="0.3">
      <c r="A36" s="31" t="s">
        <v>103</v>
      </c>
      <c r="B36" s="31" t="s">
        <v>104</v>
      </c>
      <c r="C36" s="32" t="s">
        <v>118</v>
      </c>
    </row>
    <row r="37" spans="1:3" x14ac:dyDescent="0.3">
      <c r="A37" s="31" t="s">
        <v>105</v>
      </c>
      <c r="B37" s="31" t="s">
        <v>106</v>
      </c>
      <c r="C37" s="32" t="s">
        <v>119</v>
      </c>
    </row>
    <row r="38" spans="1:3" x14ac:dyDescent="0.3">
      <c r="A38" s="31" t="s">
        <v>107</v>
      </c>
      <c r="B38" s="31" t="s">
        <v>108</v>
      </c>
      <c r="C38" s="32" t="s">
        <v>119</v>
      </c>
    </row>
    <row r="39" spans="1:3" x14ac:dyDescent="0.3">
      <c r="A39" s="26"/>
    </row>
    <row r="41" spans="1:3" x14ac:dyDescent="0.3">
      <c r="A41" s="26"/>
    </row>
    <row r="42" spans="1:3" x14ac:dyDescent="0.3">
      <c r="A42" s="26"/>
    </row>
  </sheetData>
  <sheetProtection password="FE55" sheet="1" objects="1" scenario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je Kasten</vt:lpstr>
      <vt:lpstr>Arten</vt:lpstr>
    </vt:vector>
  </TitlesOfParts>
  <Company>SID NLL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Wartenberg, Stephan - LfULG</dc:creator>
  <cp:lastModifiedBy>Wartenberg, Stephan - LfULG</cp:lastModifiedBy>
  <dcterms:created xsi:type="dcterms:W3CDTF">2019-03-21T07:38:43Z</dcterms:created>
  <dcterms:modified xsi:type="dcterms:W3CDTF">2019-10-18T12:25:17Z</dcterms:modified>
</cp:coreProperties>
</file>